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<sst xmlns="http://schemas.openxmlformats.org/spreadsheetml/2006/main" count="464" uniqueCount="134">
  <si>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</si>
  <si>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</si>
  <si>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</si>
  <si>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</si>
  <si>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</si>
  <si>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</si>
  <si>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</si>
  <si>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</si>
  <si>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</si>
  <si>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</si>
  <si>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</si>
  <si>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</si>
  <si>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</si>
  <si>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</si>
  <si>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</si>
  <si>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</si>
  <si>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</si>
  <si>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</si>
  <si>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</si>
  <si>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</si>
  <si>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</si>
  <si>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</si>
  <si>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</si>
  <si>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</si>
  <si>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</si>
  <si>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</si>
  <si>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</si>
  <si>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</si>
  <si>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</si>
  <si>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</si>
  <si>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</si>
  <si>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</si>
  <si>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</si>
  <si>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</si>
  <si>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</si>
  <si>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</si>
  <si>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</si>
  <si>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</si>
  <si>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</si>
  <si>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</si>
  <si>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</si>
  <si>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</si>
  <si>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</si>
  <si>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</si>
  <si>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</si>
  <si>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</si>
  <si>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</si>
  <si>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</si>
  <si>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</si>
  <si>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</si>
  <si>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</si>
  <si>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</si>
  <si>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</si>
  <si>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</si>
  <si>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</si>
  <si>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</si>
  <si>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</si>
  <si>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</si>
  <si>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</si>
  <si>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</si>
  <si>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</si>
  <si>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</si>
  <si>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</si>
  <si>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</si>
  <si>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</si>
  <si>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</si>
  <si>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</si>
  <si>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</si>
  <si>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</si>
  <si>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</si>
  <si>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</si>
  <si>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</si>
  <si>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</si>
  <si>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</si>
  <si>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</si>
  <si>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</si>
  <si>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</si>
  <si>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</si>
  <si>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</si>
  <si>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</si>
  <si>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</si>
  <si>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</si>
  <si>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</si>
  <si>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</si>
  <si>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</si>
  <si>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</si>
  <si>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</si>
  <si>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</si>
  <si>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</si>
  <si>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</si>
  <si>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</si>
  <si>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</si>
  <si>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</si>
  <si>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</si>
  <si>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</si>
  <si>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</si>
  <si>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</si>
  <si>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</si>
  <si>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</si>
  <si>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</si>
  <si>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</si>
  <si>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</si>
  <si>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</si>
  <si>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</si>
  <si>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</si>
  <si>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</si>
  <si>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</si>
  <si>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</si>
  <si>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</si>
  <si>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</si>
  <si>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</si>
  <si>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</si>
  <si>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</si>
  <si>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</si>
  <si>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</si>
  <si>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</si>
  <si>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</si>
  <si>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</si>
  <si>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</si>
  <si>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</si>
  <si>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</si>
  <si>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</si>
  <si>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</si>
  <si>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</si>
  <si>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</si>
  <si>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</si>
  <si>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</si>
  <si>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</si>
  <si>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</si>
  <si>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19.12.2018</t>
  </si>
  <si>
    <r>
      <t xml:space="preserve">станом на 19.12.2018р.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</si>
  <si>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</si>
  <si>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</si>
  <si>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19.12.2018р.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</si>
</sst>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autoZero"/>
        <c:auto val="0"/>
        <c:lblOffset val="100"/>
        <c:tickLblSkip val="1"/>
        <c:noMultiLvlLbl val="0"/>
      </c:catAx>
      <c:valAx>
        <c:axId val="310084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3581"/>
        <c:crosses val="autoZero"/>
        <c:auto val="0"/>
        <c:lblOffset val="100"/>
        <c:tickLblSkip val="1"/>
        <c:noMultiLvlLbl val="0"/>
      </c:catAx>
      <c:valAx>
        <c:axId val="80358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0"/>
        <c:lblOffset val="100"/>
        <c:tickLblSkip val="1"/>
        <c:noMultiLvlLbl val="0"/>
      </c:catAx>
      <c:valAx>
        <c:axId val="6509007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 val="autoZero"/>
        <c:auto val="0"/>
        <c:lblOffset val="100"/>
        <c:tickLblSkip val="1"/>
        <c:noMultiLvlLbl val="0"/>
      </c:catAx>
      <c:valAx>
        <c:axId val="3780436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19.12.2018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95002"/>
        <c:axId val="42255019"/>
      </c:bar3D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5002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4750852"/>
        <c:axId val="104485"/>
      </c:bar3D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 val="autoZero"/>
        <c:auto val="0"/>
        <c:lblOffset val="100"/>
        <c:tickLblSkip val="1"/>
        <c:noMultiLvlLbl val="0"/>
      </c:catAx>
      <c:valAx>
        <c:axId val="286552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404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0"/>
        <c:lblOffset val="100"/>
        <c:tickLblSkip val="1"/>
        <c:noMultiLvlLbl val="0"/>
      </c:catAx>
      <c:valAx>
        <c:axId val="3937607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autoZero"/>
        <c:auto val="0"/>
        <c:lblOffset val="100"/>
        <c:tickLblSkip val="1"/>
        <c:noMultiLvlLbl val="0"/>
      </c:catAx>
      <c:valAx>
        <c:axId val="353451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0"/>
        <c:lblOffset val="100"/>
        <c:tickLblSkip val="1"/>
        <c:noMultiLvlLbl val="0"/>
      </c:catAx>
      <c:valAx>
        <c:axId val="443851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autoZero"/>
        <c:auto val="0"/>
        <c:lblOffset val="100"/>
        <c:tickLblSkip val="1"/>
        <c:noMultiLvlLbl val="0"/>
      </c:catAx>
      <c:valAx>
        <c:axId val="3842453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auto val="0"/>
        <c:lblOffset val="100"/>
        <c:tickLblSkip val="1"/>
        <c:noMultiLvlLbl val="0"/>
      </c:catAx>
      <c:valAx>
        <c:axId val="2537943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autoZero"/>
        <c:auto val="0"/>
        <c:lblOffset val="100"/>
        <c:tickLblSkip val="1"/>
        <c:noMultiLvlLbl val="0"/>
      </c:catAx>
      <c:valAx>
        <c:axId val="4246864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0"/>
        <c:lblOffset val="100"/>
        <c:tickLblSkip val="1"/>
        <c:noMultiLvlLbl val="0"/>
      </c:catAx>
      <c:valAx>
        <c:axId val="1740851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1 590 954,2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- 111 755,6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- 102 102,9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F16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130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5343.5325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5343.5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5343.5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5343.5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5343.5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5343.5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5343.5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5343.5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5343.5</v>
      </c>
      <c r="R12" s="69">
        <v>0</v>
      </c>
      <c r="S12" s="65">
        <v>0</v>
      </c>
      <c r="T12" s="70">
        <v>0</v>
      </c>
      <c r="U12" s="143">
        <v>2</v>
      </c>
      <c r="V12" s="144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5343.5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5343.5</v>
      </c>
      <c r="R14" s="69">
        <v>0</v>
      </c>
      <c r="S14" s="65">
        <v>0</v>
      </c>
      <c r="T14" s="74">
        <v>11.6</v>
      </c>
      <c r="U14" s="143">
        <v>0</v>
      </c>
      <c r="V14" s="144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5343.5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5343.5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5343.5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5343.5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5343.5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5343.5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5343.5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5343.5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5343.5</v>
      </c>
      <c r="R23" s="98"/>
      <c r="S23" s="99"/>
      <c r="T23" s="100"/>
      <c r="U23" s="155"/>
      <c r="V23" s="156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45181.1</v>
      </c>
      <c r="C24" s="85">
        <f t="shared" si="4"/>
        <v>3317.3</v>
      </c>
      <c r="D24" s="107">
        <f t="shared" si="4"/>
        <v>323.99999999999994</v>
      </c>
      <c r="E24" s="107">
        <f t="shared" si="4"/>
        <v>2993.3</v>
      </c>
      <c r="F24" s="85">
        <f t="shared" si="4"/>
        <v>247.4</v>
      </c>
      <c r="G24" s="85">
        <f t="shared" si="4"/>
        <v>3776.2</v>
      </c>
      <c r="H24" s="85">
        <f t="shared" si="4"/>
        <v>7876.299999999998</v>
      </c>
      <c r="I24" s="85">
        <f t="shared" si="4"/>
        <v>872.5999999999999</v>
      </c>
      <c r="J24" s="85">
        <f t="shared" si="4"/>
        <v>339.49999999999994</v>
      </c>
      <c r="K24" s="85">
        <f t="shared" si="4"/>
        <v>630.7</v>
      </c>
      <c r="L24" s="85">
        <f t="shared" si="4"/>
        <v>1639.3</v>
      </c>
      <c r="M24" s="84">
        <f t="shared" si="4"/>
        <v>241.9899999999995</v>
      </c>
      <c r="N24" s="84">
        <f t="shared" si="4"/>
        <v>64122.39000000001</v>
      </c>
      <c r="O24" s="84">
        <f t="shared" si="4"/>
        <v>162200</v>
      </c>
      <c r="P24" s="86">
        <f>N24/O24</f>
        <v>0.3953291615289766</v>
      </c>
      <c r="Q24" s="2"/>
      <c r="R24" s="75">
        <f>SUM(R4:R23)</f>
        <v>11</v>
      </c>
      <c r="S24" s="75">
        <f>SUM(S4:S23)</f>
        <v>0</v>
      </c>
      <c r="T24" s="75">
        <f>SUM(T4:T23)</f>
        <v>11.6</v>
      </c>
      <c r="U24" s="157">
        <f>SUM(U4:U23)</f>
        <v>3</v>
      </c>
      <c r="V24" s="158"/>
      <c r="W24" s="119">
        <f>SUM(W4:W23)</f>
        <v>0</v>
      </c>
      <c r="X24" s="111">
        <f>R24+S24+U24+T24+V24+W24</f>
        <v>25.6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43453</v>
      </c>
      <c r="S29" s="161">
        <v>0.0055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43453</v>
      </c>
      <c r="S39" s="149">
        <v>9375.07052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9375.07052</v>
      </c>
      <c r="B29" s="45">
        <v>108239.12883</v>
      </c>
      <c r="C29" s="45">
        <v>2089.02</v>
      </c>
      <c r="D29" s="45">
        <v>1597.17</v>
      </c>
      <c r="E29" s="45">
        <v>1597.17</v>
      </c>
      <c r="F29" s="45">
        <v>16464.06</v>
      </c>
      <c r="G29" s="45">
        <v>14560.17</v>
      </c>
      <c r="H29" s="45">
        <v>24</v>
      </c>
      <c r="I29" s="45">
        <v>22</v>
      </c>
      <c r="J29" s="45">
        <v>0</v>
      </c>
      <c r="K29" s="45">
        <v>0</v>
      </c>
      <c r="L29" s="59">
        <f>H29+F29+D29+J29+B29</f>
        <v>126324.35883000001</v>
      </c>
      <c r="M29" s="46">
        <f>C29+E29+G29+I29+K29</f>
        <v>18268.36</v>
      </c>
      <c r="N29" s="47">
        <f>M29-L29</f>
        <v>-108055.99883000001</v>
      </c>
      <c r="O29" s="173">
        <f>грудень!S29</f>
        <v>0.0055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930318.95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177675.74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267138.46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32292.93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123375.62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39583.370000000265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1590954.2300000002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2089.02</v>
      </c>
    </row>
    <row r="59" spans="1:3" ht="25.5">
      <c r="A59" s="76" t="s">
        <v>54</v>
      </c>
      <c r="B59" s="9">
        <f>D29</f>
        <v>1597.17</v>
      </c>
      <c r="C59" s="9">
        <f>E29</f>
        <v>1597.17</v>
      </c>
    </row>
    <row r="60" spans="1:3" ht="12.75">
      <c r="A60" s="76" t="s">
        <v>55</v>
      </c>
      <c r="B60" s="9">
        <f>F29</f>
        <v>16464.06</v>
      </c>
      <c r="C60" s="9">
        <f>G29</f>
        <v>14560.17</v>
      </c>
    </row>
    <row r="61" spans="1:3" ht="25.5">
      <c r="A61" s="76" t="s">
        <v>56</v>
      </c>
      <c r="B61" s="9">
        <f>H29</f>
        <v>24</v>
      </c>
      <c r="C61" s="9">
        <f>I29</f>
        <v>22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3" sqref="E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2018-12-19T09:33:46Z</dcterms:modified>
  <cp:category/>
  <cp:version/>
  <cp:contentType/>
  <cp:contentStatus/>
</cp:coreProperties>
</file>